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NJAB PAPUA TENGAH\ALAT BERAT 2026\"/>
    </mc:Choice>
  </mc:AlternateContent>
  <xr:revisionPtr revIDLastSave="0" documentId="13_ncr:1_{31099CCB-6BEA-4C8A-BA9E-DE85F9B005BD}" xr6:coauthVersionLast="47" xr6:coauthVersionMax="47" xr10:uidLastSave="{00000000-0000-0000-0000-000000000000}"/>
  <bookViews>
    <workbookView xWindow="-108" yWindow="-108" windowWidth="23256" windowHeight="12456" activeTab="2" xr2:uid="{DFF1C341-506F-4C08-B00A-6D3757C908F8}"/>
  </bookViews>
  <sheets>
    <sheet name="KERTAS KERJA" sheetId="1" r:id="rId1"/>
    <sheet name="PENETAPAN 1" sheetId="2" r:id="rId2"/>
    <sheet name="PENETAPAN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I7" i="3"/>
  <c r="J7" i="3" s="1"/>
  <c r="K7" i="3" s="1"/>
  <c r="I6" i="3"/>
  <c r="I8" i="3" s="1"/>
  <c r="H24" i="1"/>
  <c r="G21" i="1"/>
  <c r="G22" i="1"/>
  <c r="G23" i="1" s="1"/>
  <c r="G24" i="1" s="1"/>
  <c r="G20" i="1"/>
  <c r="H11" i="2"/>
  <c r="I11" i="2" s="1"/>
  <c r="H10" i="2"/>
  <c r="I10" i="2" s="1"/>
  <c r="H9" i="2"/>
  <c r="I9" i="2" s="1"/>
  <c r="H8" i="2"/>
  <c r="I8" i="2" s="1"/>
  <c r="H7" i="2"/>
  <c r="I7" i="2" s="1"/>
  <c r="H6" i="2"/>
  <c r="J6" i="3" l="1"/>
  <c r="H12" i="2"/>
  <c r="I6" i="2"/>
  <c r="I12" i="2" s="1"/>
  <c r="G12" i="2"/>
  <c r="K6" i="3" l="1"/>
  <c r="K8" i="3" s="1"/>
  <c r="J8" i="3"/>
  <c r="M18" i="1"/>
  <c r="L15" i="1"/>
  <c r="L16" i="1"/>
  <c r="L17" i="1"/>
  <c r="L18" i="1"/>
  <c r="K12" i="1"/>
  <c r="K11" i="1"/>
  <c r="L14" i="1"/>
  <c r="J4" i="1"/>
  <c r="K4" i="1" s="1"/>
  <c r="K3" i="1"/>
  <c r="G6" i="1"/>
  <c r="G7" i="1" s="1"/>
  <c r="G8" i="1" s="1"/>
  <c r="G9" i="1" s="1"/>
  <c r="G10" i="1" s="1"/>
  <c r="H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D13" authorId="0" shapeId="0" xr:uid="{891A4729-BC1A-4ED4-87A3-F3ADD3FC791D}">
      <text>
        <r>
          <rPr>
            <b/>
            <sz val="9"/>
            <color indexed="81"/>
            <rFont val="Tahoma"/>
            <charset val="1"/>
          </rPr>
          <t>DIAMBIL DARI WEBSITE JUALO.COM</t>
        </r>
      </text>
    </comment>
    <comment ref="D19" authorId="0" shapeId="0" xr:uid="{4C3C8249-33F4-4540-8A96-AAF1D8660080}">
      <text>
        <r>
          <rPr>
            <b/>
            <sz val="9"/>
            <color indexed="81"/>
            <rFont val="Tahoma"/>
            <charset val="1"/>
          </rPr>
          <t>DIAMBIL DARI WEBSITE JUALO.COM</t>
        </r>
      </text>
    </comment>
  </commentList>
</comments>
</file>

<file path=xl/sharedStrings.xml><?xml version="1.0" encoding="utf-8"?>
<sst xmlns="http://schemas.openxmlformats.org/spreadsheetml/2006/main" count="106" uniqueCount="61">
  <si>
    <t>NO</t>
  </si>
  <si>
    <t xml:space="preserve">JENIS </t>
  </si>
  <si>
    <t xml:space="preserve">MEREK </t>
  </si>
  <si>
    <t>TYPE</t>
  </si>
  <si>
    <t xml:space="preserve">JUMLAH </t>
  </si>
  <si>
    <t xml:space="preserve">TAHUN </t>
  </si>
  <si>
    <t>TAHUN</t>
  </si>
  <si>
    <t>NJAB</t>
  </si>
  <si>
    <t>PAB</t>
  </si>
  <si>
    <t>SUMBER</t>
  </si>
  <si>
    <t>EXCAVATOR</t>
  </si>
  <si>
    <t>PC200-8</t>
  </si>
  <si>
    <t>KOMATSU</t>
  </si>
  <si>
    <t>BULLDOZER</t>
  </si>
  <si>
    <t>MOTOR GRADER</t>
  </si>
  <si>
    <t>BOMAG</t>
  </si>
  <si>
    <t>BW211D-40</t>
  </si>
  <si>
    <t>SATLINE</t>
  </si>
  <si>
    <t>D7G TRACK TYPE TRACTOR</t>
  </si>
  <si>
    <t>CATERPILLAR</t>
  </si>
  <si>
    <t>320D2</t>
  </si>
  <si>
    <t>GD510R-1</t>
  </si>
  <si>
    <t>WHEEL LOADER</t>
  </si>
  <si>
    <t>SDLG</t>
  </si>
  <si>
    <t>LG 956</t>
  </si>
  <si>
    <t>DATA INVOICE/KWITANSI</t>
  </si>
  <si>
    <t>WEBSITE JUAL BELI</t>
  </si>
  <si>
    <t>PENYUSUTAN 5 KALI</t>
  </si>
  <si>
    <t>PENYUSUTAN MAKSIMAL</t>
  </si>
  <si>
    <t>PERHITUNGAN PENETAPAN PAJAK ALAT BERAT</t>
  </si>
  <si>
    <t>MEREK</t>
  </si>
  <si>
    <t>JENIS</t>
  </si>
  <si>
    <t>TIPE</t>
  </si>
  <si>
    <t>NJAB PEMBULATAN</t>
  </si>
  <si>
    <t>Caterpillar</t>
  </si>
  <si>
    <t>Wheel Loader</t>
  </si>
  <si>
    <t>JUMLAH</t>
  </si>
  <si>
    <t>Kepala Bidang Pemungutan Pajak Daerah</t>
  </si>
  <si>
    <t>Kasubid Penetapan dan Penagihan</t>
  </si>
  <si>
    <t>BPPKAD Provinsi Papua Tengah</t>
  </si>
  <si>
    <t>Ferdian Nawipa, SE</t>
  </si>
  <si>
    <t>Hana P. Wijayatiningsih, SE, MAP</t>
  </si>
  <si>
    <t>NIP. 19780102200801123</t>
  </si>
  <si>
    <t>NIP. 197204232002122003</t>
  </si>
  <si>
    <t>PT. ABDI BUMI CENDRAWASIH</t>
  </si>
  <si>
    <t>Bomag</t>
  </si>
  <si>
    <t>Komatsu</t>
  </si>
  <si>
    <t>VIBRATOR ROLLER</t>
  </si>
  <si>
    <t>Vibrator Roller</t>
  </si>
  <si>
    <t>Bulldozer</t>
  </si>
  <si>
    <t>D7G TT</t>
  </si>
  <si>
    <t>Excavator</t>
  </si>
  <si>
    <t>Motor Grader</t>
  </si>
  <si>
    <t>Nabire, 24 Februari 2026</t>
  </si>
  <si>
    <t>TAHUN 2026</t>
  </si>
  <si>
    <t>TOTAL</t>
  </si>
  <si>
    <t>320D</t>
  </si>
  <si>
    <t>Sany</t>
  </si>
  <si>
    <t>STG140C-8S</t>
  </si>
  <si>
    <t>Nabire, 17 Juni 2026</t>
  </si>
  <si>
    <t>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</si>
</sst>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IDR]\ * #,##0.00_);_([$IDR]\ * \(#,##0.00\);_([$IDR]\ 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center"/>
    </xf>
    <xf numFmtId="164" fontId="0" fillId="0" borderId="10" xfId="0" applyNumberFormat="1" applyBorder="1"/>
    <xf numFmtId="164" fontId="0" fillId="0" borderId="0" xfId="0" applyNumberFormat="1"/>
    <xf numFmtId="164" fontId="0" fillId="0" borderId="5" xfId="0" applyNumberFormat="1" applyBorder="1"/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9" xfId="0" applyBorder="1"/>
    <xf numFmtId="164" fontId="0" fillId="2" borderId="10" xfId="0" applyNumberFormat="1" applyFill="1" applyBorder="1"/>
    <xf numFmtId="164" fontId="0" fillId="2" borderId="5" xfId="0" applyNumberFormat="1" applyFill="1" applyBorder="1"/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0" fillId="2" borderId="9" xfId="0" applyNumberFormat="1" applyFill="1" applyBorder="1"/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/>
    <xf numFmtId="164" fontId="1" fillId="0" borderId="13" xfId="0" applyNumberFormat="1" applyFont="1" applyBorder="1"/>
    <xf numFmtId="0" fontId="0" fillId="0" borderId="6" xfId="0" applyBorder="1" applyAlignment="1">
      <alignment horizontal="center"/>
    </xf>
    <xf numFmtId="164" fontId="0" fillId="0" borderId="9" xfId="0" applyNumberFormat="1" applyBorder="1"/>
    <xf numFmtId="164" fontId="0" fillId="0" borderId="7" xfId="0" applyNumberFormat="1" applyBorder="1"/>
    <xf numFmtId="164" fontId="0" fillId="2" borderId="0" xfId="0" applyNumberFormat="1" applyFill="1"/>
    <xf numFmtId="164" fontId="0" fillId="2" borderId="9" xfId="0" applyNumberForma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30481</xdr:colOff>
      <xdr:row>25</xdr:row>
      <xdr:rowOff>106680</xdr:rowOff>
    </xdr:from>
    <xdr:to>
      <xdr:col>6</xdr:col>
      <xdr:colOff>1013461</xdr:colOff>
      <xdr:row>45</xdr:row>
      <xdr:rowOff>73478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77F1BB-88D5-F157-2DA7-4B64E38CE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1" y="4701540"/>
          <a:ext cx="6446520" cy="3624398"/>
        </a:xfrm>
        <a:prstGeom prst="rect">
          <a:avLst/>
        </a:prstGeom>
      </xdr:spPr>
    </xdr:pic>
    <xdr:clientData/>
  </xdr:twoCellAnchor>
  <xdr:twoCellAnchor editAs="oneCell">
    <xdr:from>
      <xdr:col>6</xdr:col>
      <xdr:colOff>1363980</xdr:colOff>
      <xdr:row>25</xdr:row>
      <xdr:rowOff>129540</xdr:rowOff>
    </xdr:from>
    <xdr:to>
      <xdr:col>12</xdr:col>
      <xdr:colOff>967740</xdr:colOff>
      <xdr:row>45</xdr:row>
      <xdr:rowOff>40644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ADFAB8E-611D-3C48-E5ED-8F94B39C2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8980" y="4724400"/>
          <a:ext cx="6347460" cy="3568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830F-3773-4368-A549-43F1E383C08B}">
  <dimension ref="A1:M110"/>
  <sheetViews>
    <sheetView workbookViewId="0">
      <selection activeCell="H17" sqref="H17"/>
    </sheetView>
  </sheetViews>
  <sheetFormatPr defaultRowHeight="14.4" x14ac:dyDescent="0.3"/>
  <cols>
    <col min="1" max="1" width="3.6640625" bestFit="1" customWidth="1"/>
    <col min="2" max="2" width="25.109375" customWidth="1"/>
    <col min="3" max="3" width="12.44140625" customWidth="1"/>
    <col min="4" max="4" width="24.33203125" bestFit="1" customWidth="1"/>
    <col min="6" max="6" width="8.88671875" style="8"/>
    <col min="7" max="7" width="20.44140625" style="8" bestFit="1" customWidth="1"/>
    <col min="8" max="8" width="16" bestFit="1" customWidth="1"/>
    <col min="9" max="9" width="8.88671875" style="8"/>
    <col min="10" max="10" width="18.88671875" bestFit="1" customWidth="1"/>
    <col min="11" max="11" width="16" bestFit="1" customWidth="1"/>
    <col min="12" max="12" width="18.109375" bestFit="1" customWidth="1"/>
    <col min="13" max="13" width="14.5546875" bestFit="1" customWidth="1"/>
  </cols>
  <sheetData>
    <row r="1" spans="1:13" ht="15" thickBot="1" x14ac:dyDescent="0.35">
      <c r="A1" s="48" t="s">
        <v>0</v>
      </c>
      <c r="B1" s="44" t="s">
        <v>1</v>
      </c>
      <c r="C1" s="48" t="s">
        <v>2</v>
      </c>
      <c r="D1" s="44" t="s">
        <v>3</v>
      </c>
      <c r="E1" s="48" t="s">
        <v>4</v>
      </c>
      <c r="F1" s="44" t="s">
        <v>5</v>
      </c>
      <c r="G1" s="40" t="s">
        <v>25</v>
      </c>
      <c r="H1" s="41"/>
      <c r="I1" s="1" t="s">
        <v>6</v>
      </c>
      <c r="J1" s="42" t="s">
        <v>17</v>
      </c>
      <c r="K1" s="43"/>
      <c r="L1" s="42" t="s">
        <v>26</v>
      </c>
      <c r="M1" s="43"/>
    </row>
    <row r="2" spans="1:13" ht="15" thickBot="1" x14ac:dyDescent="0.35">
      <c r="A2" s="49"/>
      <c r="B2" s="45"/>
      <c r="C2" s="49"/>
      <c r="D2" s="45"/>
      <c r="E2" s="49"/>
      <c r="F2" s="45"/>
      <c r="G2" s="5" t="s">
        <v>7</v>
      </c>
      <c r="H2" s="5" t="s">
        <v>8</v>
      </c>
      <c r="I2" s="2" t="s">
        <v>9</v>
      </c>
      <c r="J2" s="5" t="s">
        <v>7</v>
      </c>
      <c r="K2" s="3" t="s">
        <v>8</v>
      </c>
      <c r="L2" s="5" t="s">
        <v>7</v>
      </c>
      <c r="M2" s="4" t="s">
        <v>8</v>
      </c>
    </row>
    <row r="3" spans="1:13" x14ac:dyDescent="0.3">
      <c r="A3" s="6">
        <v>1</v>
      </c>
      <c r="B3" t="s">
        <v>47</v>
      </c>
      <c r="C3" s="7" t="s">
        <v>15</v>
      </c>
      <c r="D3" t="s">
        <v>16</v>
      </c>
      <c r="E3" s="6">
        <v>1</v>
      </c>
      <c r="F3" s="8">
        <v>2008</v>
      </c>
      <c r="G3" s="18"/>
      <c r="H3" s="9"/>
      <c r="I3" s="8">
        <v>2007</v>
      </c>
      <c r="J3" s="9">
        <v>290000000</v>
      </c>
      <c r="K3" s="10">
        <f>J3*0.2%</f>
        <v>580000</v>
      </c>
      <c r="L3" s="9"/>
      <c r="M3" s="11"/>
    </row>
    <row r="4" spans="1:13" x14ac:dyDescent="0.3">
      <c r="A4" s="6"/>
      <c r="C4" s="7"/>
      <c r="E4" s="6"/>
      <c r="G4" s="18"/>
      <c r="H4" s="9"/>
      <c r="I4" s="8">
        <v>2008</v>
      </c>
      <c r="J4" s="15">
        <f>J3+(J3*5%)</f>
        <v>304500000</v>
      </c>
      <c r="K4" s="32">
        <f>J4*0.2%</f>
        <v>609000</v>
      </c>
      <c r="L4" s="9"/>
      <c r="M4" s="11"/>
    </row>
    <row r="5" spans="1:13" x14ac:dyDescent="0.3">
      <c r="A5" s="6">
        <v>2</v>
      </c>
      <c r="B5" t="s">
        <v>13</v>
      </c>
      <c r="C5" s="7" t="s">
        <v>19</v>
      </c>
      <c r="D5" t="s">
        <v>18</v>
      </c>
      <c r="E5" s="6">
        <v>1</v>
      </c>
      <c r="F5" s="8">
        <v>2012</v>
      </c>
      <c r="G5" s="18">
        <v>1100000000</v>
      </c>
      <c r="H5" s="9"/>
      <c r="J5" s="9"/>
      <c r="L5" s="9"/>
      <c r="M5" s="11"/>
    </row>
    <row r="6" spans="1:13" x14ac:dyDescent="0.3">
      <c r="A6" s="6"/>
      <c r="C6" s="7"/>
      <c r="E6" s="6"/>
      <c r="F6" s="50" t="s">
        <v>27</v>
      </c>
      <c r="G6" s="18">
        <f>G5-(G5*10%)</f>
        <v>990000000</v>
      </c>
      <c r="H6" s="9"/>
      <c r="J6" s="9"/>
      <c r="L6" s="9"/>
      <c r="M6" s="11"/>
    </row>
    <row r="7" spans="1:13" x14ac:dyDescent="0.3">
      <c r="A7" s="6"/>
      <c r="C7" s="7"/>
      <c r="E7" s="6"/>
      <c r="F7" s="50"/>
      <c r="G7" s="18">
        <f>G6-(G6*10%)</f>
        <v>891000000</v>
      </c>
      <c r="H7" s="9"/>
      <c r="J7" s="9"/>
      <c r="L7" s="9"/>
      <c r="M7" s="11"/>
    </row>
    <row r="8" spans="1:13" x14ac:dyDescent="0.3">
      <c r="A8" s="6"/>
      <c r="C8" s="7"/>
      <c r="E8" s="6"/>
      <c r="F8" s="50"/>
      <c r="G8" s="18">
        <f>G7-(G7*10%)</f>
        <v>801900000</v>
      </c>
      <c r="H8" s="9"/>
      <c r="J8" s="9"/>
      <c r="L8" s="9"/>
      <c r="M8" s="11"/>
    </row>
    <row r="9" spans="1:13" x14ac:dyDescent="0.3">
      <c r="A9" s="6"/>
      <c r="C9" s="7"/>
      <c r="E9" s="6"/>
      <c r="F9" s="50"/>
      <c r="G9" s="18">
        <f>G8-(G8*10%)</f>
        <v>721710000</v>
      </c>
      <c r="H9" s="9"/>
      <c r="J9" s="9"/>
      <c r="L9" s="9"/>
      <c r="M9" s="11"/>
    </row>
    <row r="10" spans="1:13" x14ac:dyDescent="0.3">
      <c r="A10" s="6"/>
      <c r="C10" s="7"/>
      <c r="E10" s="6"/>
      <c r="F10" s="50"/>
      <c r="G10" s="19">
        <f>G9-(G9*10%)</f>
        <v>649539000</v>
      </c>
      <c r="H10" s="15">
        <f>G10*0.2%</f>
        <v>1299078</v>
      </c>
      <c r="J10" s="9"/>
      <c r="L10" s="9"/>
      <c r="M10" s="11"/>
    </row>
    <row r="11" spans="1:13" x14ac:dyDescent="0.3">
      <c r="A11" s="6">
        <v>3</v>
      </c>
      <c r="B11" t="s">
        <v>10</v>
      </c>
      <c r="C11" s="7" t="s">
        <v>12</v>
      </c>
      <c r="D11" t="s">
        <v>11</v>
      </c>
      <c r="E11" s="6">
        <v>1</v>
      </c>
      <c r="F11" s="8">
        <v>2014</v>
      </c>
      <c r="G11" s="18">
        <v>1200000000</v>
      </c>
      <c r="H11" s="9"/>
      <c r="I11" s="8">
        <v>2014</v>
      </c>
      <c r="J11" s="15">
        <v>788000000</v>
      </c>
      <c r="K11" s="32">
        <f>J11*0.2%</f>
        <v>1576000</v>
      </c>
      <c r="L11" s="9"/>
      <c r="M11" s="11"/>
    </row>
    <row r="12" spans="1:13" x14ac:dyDescent="0.3">
      <c r="A12" s="6">
        <v>4</v>
      </c>
      <c r="B12" t="s">
        <v>10</v>
      </c>
      <c r="C12" s="7" t="s">
        <v>19</v>
      </c>
      <c r="D12" t="s">
        <v>20</v>
      </c>
      <c r="E12" s="6">
        <v>1</v>
      </c>
      <c r="F12" s="8">
        <v>2017</v>
      </c>
      <c r="G12" s="18">
        <v>1490000000</v>
      </c>
      <c r="H12" s="9"/>
      <c r="I12" s="8">
        <v>2017</v>
      </c>
      <c r="J12" s="15">
        <v>935000000</v>
      </c>
      <c r="K12" s="32">
        <f>J12*0.2%</f>
        <v>1870000</v>
      </c>
      <c r="L12" s="9"/>
      <c r="M12" s="11"/>
    </row>
    <row r="13" spans="1:13" x14ac:dyDescent="0.3">
      <c r="A13" s="6">
        <v>5</v>
      </c>
      <c r="B13" t="s">
        <v>14</v>
      </c>
      <c r="C13" s="7" t="s">
        <v>12</v>
      </c>
      <c r="D13" t="s">
        <v>21</v>
      </c>
      <c r="E13" s="6">
        <v>1</v>
      </c>
      <c r="F13" s="8">
        <v>1994</v>
      </c>
      <c r="G13" s="18"/>
      <c r="H13" s="9"/>
      <c r="I13" s="8">
        <v>1997</v>
      </c>
      <c r="J13" s="9"/>
      <c r="L13" s="9">
        <v>515000000</v>
      </c>
      <c r="M13" s="11"/>
    </row>
    <row r="14" spans="1:13" x14ac:dyDescent="0.3">
      <c r="A14" s="6"/>
      <c r="C14" s="7"/>
      <c r="E14" s="6"/>
      <c r="G14" s="18"/>
      <c r="H14" s="9"/>
      <c r="I14" s="8">
        <v>1996</v>
      </c>
      <c r="J14" s="9"/>
      <c r="L14" s="9">
        <f>L13-(L13*10%)</f>
        <v>463500000</v>
      </c>
      <c r="M14" s="11"/>
    </row>
    <row r="15" spans="1:13" x14ac:dyDescent="0.3">
      <c r="A15" s="6"/>
      <c r="C15" s="7"/>
      <c r="E15" s="6"/>
      <c r="G15" s="18"/>
      <c r="H15" s="9"/>
      <c r="I15" s="8">
        <v>1995</v>
      </c>
      <c r="J15" s="9"/>
      <c r="L15" s="9">
        <f t="shared" ref="L15:L18" si="0">L14-(L14*10%)</f>
        <v>417150000</v>
      </c>
      <c r="M15" s="11"/>
    </row>
    <row r="16" spans="1:13" x14ac:dyDescent="0.3">
      <c r="A16" s="6"/>
      <c r="C16" s="7"/>
      <c r="E16" s="6"/>
      <c r="G16" s="18"/>
      <c r="H16" s="9"/>
      <c r="I16" s="8">
        <v>1994</v>
      </c>
      <c r="J16" s="9"/>
      <c r="L16" s="9">
        <f t="shared" si="0"/>
        <v>375435000</v>
      </c>
      <c r="M16" s="11"/>
    </row>
    <row r="17" spans="1:13" x14ac:dyDescent="0.3">
      <c r="A17" s="6"/>
      <c r="C17" s="7"/>
      <c r="E17" s="6"/>
      <c r="F17" s="51" t="s">
        <v>28</v>
      </c>
      <c r="G17" s="18"/>
      <c r="H17" s="9"/>
      <c r="J17" s="9"/>
      <c r="L17" s="9">
        <f t="shared" si="0"/>
        <v>337891500</v>
      </c>
      <c r="M17" s="11"/>
    </row>
    <row r="18" spans="1:13" x14ac:dyDescent="0.3">
      <c r="A18" s="6"/>
      <c r="C18" s="7"/>
      <c r="E18" s="6"/>
      <c r="F18" s="51"/>
      <c r="G18" s="18"/>
      <c r="H18" s="9"/>
      <c r="J18" s="9"/>
      <c r="L18" s="15">
        <f t="shared" si="0"/>
        <v>304102350</v>
      </c>
      <c r="M18" s="16">
        <f>L18*0.2%</f>
        <v>608204.70000000007</v>
      </c>
    </row>
    <row r="19" spans="1:13" x14ac:dyDescent="0.3">
      <c r="A19" s="6">
        <v>6</v>
      </c>
      <c r="B19" t="s">
        <v>22</v>
      </c>
      <c r="C19" s="7" t="s">
        <v>23</v>
      </c>
      <c r="D19" t="s">
        <v>24</v>
      </c>
      <c r="E19" s="6">
        <v>1</v>
      </c>
      <c r="F19" s="8">
        <v>2008</v>
      </c>
      <c r="G19" s="18">
        <v>700000000</v>
      </c>
      <c r="H19" s="9"/>
      <c r="J19" s="9"/>
      <c r="L19" s="9"/>
      <c r="M19" s="11"/>
    </row>
    <row r="20" spans="1:13" x14ac:dyDescent="0.3">
      <c r="A20" s="6"/>
      <c r="C20" s="7"/>
      <c r="E20" s="6"/>
      <c r="F20" s="46" t="s">
        <v>27</v>
      </c>
      <c r="G20" s="18">
        <f>G19-(G19*10%)</f>
        <v>630000000</v>
      </c>
      <c r="H20" s="9"/>
      <c r="J20" s="9"/>
      <c r="L20" s="9"/>
      <c r="M20" s="11"/>
    </row>
    <row r="21" spans="1:13" x14ac:dyDescent="0.3">
      <c r="A21" s="6"/>
      <c r="C21" s="7"/>
      <c r="E21" s="6"/>
      <c r="F21" s="46"/>
      <c r="G21" s="18">
        <f t="shared" ref="G21:G24" si="1">G20-(G20*10%)</f>
        <v>567000000</v>
      </c>
      <c r="H21" s="9"/>
      <c r="J21" s="9"/>
      <c r="L21" s="9"/>
      <c r="M21" s="11"/>
    </row>
    <row r="22" spans="1:13" x14ac:dyDescent="0.3">
      <c r="A22" s="6"/>
      <c r="C22" s="7"/>
      <c r="E22" s="6"/>
      <c r="F22" s="46"/>
      <c r="G22" s="18">
        <f t="shared" si="1"/>
        <v>510300000</v>
      </c>
      <c r="H22" s="9"/>
      <c r="J22" s="9"/>
      <c r="L22" s="9"/>
      <c r="M22" s="11"/>
    </row>
    <row r="23" spans="1:13" x14ac:dyDescent="0.3">
      <c r="A23" s="6"/>
      <c r="C23" s="7"/>
      <c r="E23" s="6"/>
      <c r="F23" s="46"/>
      <c r="G23" s="18">
        <f t="shared" si="1"/>
        <v>459270000</v>
      </c>
      <c r="H23" s="9"/>
      <c r="J23" s="9"/>
      <c r="L23" s="9"/>
      <c r="M23" s="11"/>
    </row>
    <row r="24" spans="1:13" ht="15" thickBot="1" x14ac:dyDescent="0.35">
      <c r="A24" s="12"/>
      <c r="B24" s="13"/>
      <c r="C24" s="14"/>
      <c r="D24" s="13"/>
      <c r="E24" s="12"/>
      <c r="F24" s="47"/>
      <c r="G24" s="33">
        <f t="shared" si="1"/>
        <v>413343000</v>
      </c>
      <c r="H24" s="20">
        <f>G24*0.2%</f>
        <v>826686</v>
      </c>
      <c r="I24" s="29"/>
      <c r="J24" s="30"/>
      <c r="K24" s="13"/>
      <c r="L24" s="30"/>
      <c r="M24" s="31"/>
    </row>
    <row r="25" spans="1:13" x14ac:dyDescent="0.3">
      <c r="A25" s="8"/>
      <c r="E25" s="8"/>
      <c r="G25" s="17"/>
      <c r="H25" s="10"/>
      <c r="J25" s="10"/>
      <c r="L25" s="10"/>
      <c r="M25" s="10"/>
    </row>
    <row r="26" spans="1:13" x14ac:dyDescent="0.3">
      <c r="A26" s="8"/>
      <c r="E26" s="8"/>
      <c r="G26" s="17"/>
      <c r="H26" s="10"/>
      <c r="J26" s="10"/>
      <c r="L26" s="10"/>
      <c r="M26" s="10"/>
    </row>
    <row r="27" spans="1:13" x14ac:dyDescent="0.3">
      <c r="A27" s="8"/>
      <c r="E27" s="8"/>
      <c r="G27" s="17"/>
      <c r="H27" s="10"/>
      <c r="J27" s="10"/>
      <c r="L27" s="10"/>
      <c r="M27" s="10"/>
    </row>
    <row r="28" spans="1:13" x14ac:dyDescent="0.3">
      <c r="A28" s="8"/>
      <c r="E28" s="8"/>
      <c r="G28" s="17"/>
      <c r="H28" s="10"/>
      <c r="J28" s="10"/>
      <c r="L28" s="10"/>
      <c r="M28" s="10"/>
    </row>
    <row r="29" spans="1:13" x14ac:dyDescent="0.3">
      <c r="A29" s="8"/>
      <c r="E29" s="8"/>
      <c r="G29" s="17"/>
      <c r="H29" s="10"/>
      <c r="J29" s="10"/>
      <c r="L29" s="10"/>
      <c r="M29" s="10"/>
    </row>
    <row r="30" spans="1:13" x14ac:dyDescent="0.3">
      <c r="A30" s="8"/>
      <c r="E30" s="8"/>
      <c r="G30" s="17"/>
      <c r="H30" s="10"/>
      <c r="J30" s="10"/>
      <c r="L30" s="10"/>
      <c r="M30" s="10"/>
    </row>
    <row r="31" spans="1:13" x14ac:dyDescent="0.3">
      <c r="A31" s="8"/>
      <c r="E31" s="8"/>
      <c r="G31" s="17"/>
      <c r="H31" s="10"/>
      <c r="J31" s="10"/>
      <c r="L31" s="10"/>
      <c r="M31" s="10"/>
    </row>
    <row r="32" spans="1:13" x14ac:dyDescent="0.3">
      <c r="A32" s="8"/>
      <c r="E32" s="8"/>
      <c r="G32" s="17"/>
      <c r="H32" s="10"/>
      <c r="J32" s="10"/>
      <c r="L32" s="10"/>
      <c r="M32" s="10"/>
    </row>
    <row r="33" spans="1:13" x14ac:dyDescent="0.3">
      <c r="A33" s="8"/>
      <c r="E33" s="8"/>
      <c r="G33" s="17"/>
      <c r="H33" s="10"/>
      <c r="J33" s="10"/>
      <c r="L33" s="10"/>
      <c r="M33" s="10"/>
    </row>
    <row r="34" spans="1:13" x14ac:dyDescent="0.3">
      <c r="A34" s="8"/>
      <c r="E34" s="8"/>
      <c r="G34" s="17"/>
      <c r="H34" s="10"/>
      <c r="J34" s="10"/>
      <c r="L34" s="10"/>
      <c r="M34" s="10"/>
    </row>
    <row r="35" spans="1:13" x14ac:dyDescent="0.3">
      <c r="A35" s="8"/>
      <c r="E35" s="8"/>
      <c r="G35" s="17"/>
      <c r="H35" s="10"/>
      <c r="J35" s="10"/>
      <c r="L35" s="10"/>
      <c r="M35" s="10"/>
    </row>
    <row r="36" spans="1:13" x14ac:dyDescent="0.3">
      <c r="A36" s="8"/>
      <c r="E36" s="8"/>
      <c r="G36" s="17"/>
      <c r="H36" s="10"/>
      <c r="J36" s="10"/>
      <c r="L36" s="10"/>
      <c r="M36" s="10"/>
    </row>
    <row r="37" spans="1:13" x14ac:dyDescent="0.3">
      <c r="A37" s="8"/>
      <c r="E37" s="8"/>
      <c r="G37" s="17"/>
      <c r="H37" s="10"/>
      <c r="J37" s="10"/>
      <c r="L37" s="10"/>
      <c r="M37" s="10"/>
    </row>
    <row r="38" spans="1:13" x14ac:dyDescent="0.3">
      <c r="A38" s="8"/>
      <c r="E38" s="8"/>
      <c r="G38" s="17"/>
      <c r="H38" s="10"/>
      <c r="J38" s="10"/>
      <c r="L38" s="10"/>
      <c r="M38" s="10"/>
    </row>
    <row r="39" spans="1:13" x14ac:dyDescent="0.3">
      <c r="A39" s="8"/>
      <c r="E39" s="8"/>
      <c r="G39" s="17"/>
      <c r="H39" s="10"/>
      <c r="J39" s="10"/>
      <c r="L39" s="10"/>
      <c r="M39" s="10"/>
    </row>
    <row r="40" spans="1:13" x14ac:dyDescent="0.3">
      <c r="A40" s="8"/>
      <c r="E40" s="8"/>
      <c r="G40" s="17"/>
      <c r="H40" s="10"/>
      <c r="J40" s="10"/>
      <c r="L40" s="10"/>
      <c r="M40" s="10"/>
    </row>
    <row r="41" spans="1:13" x14ac:dyDescent="0.3">
      <c r="A41" s="8"/>
      <c r="E41" s="8"/>
      <c r="G41" s="17"/>
      <c r="H41" s="10"/>
      <c r="J41" s="10"/>
      <c r="L41" s="10"/>
      <c r="M41" s="10"/>
    </row>
    <row r="42" spans="1:13" x14ac:dyDescent="0.3">
      <c r="A42" s="8"/>
      <c r="E42" s="8"/>
      <c r="G42" s="17"/>
      <c r="H42" s="10"/>
      <c r="J42" s="10"/>
      <c r="L42" s="10"/>
      <c r="M42" s="10"/>
    </row>
    <row r="43" spans="1:13" x14ac:dyDescent="0.3">
      <c r="A43" s="8"/>
      <c r="E43" s="8"/>
      <c r="G43" s="17"/>
      <c r="H43" s="10"/>
      <c r="J43" s="10"/>
      <c r="L43" s="10"/>
      <c r="M43" s="10"/>
    </row>
    <row r="44" spans="1:13" x14ac:dyDescent="0.3">
      <c r="A44" s="8"/>
      <c r="E44" s="8"/>
      <c r="G44" s="17"/>
      <c r="H44" s="10"/>
      <c r="J44" s="10"/>
      <c r="L44" s="10"/>
      <c r="M44" s="10"/>
    </row>
    <row r="45" spans="1:13" x14ac:dyDescent="0.3">
      <c r="A45" s="8"/>
      <c r="E45" s="8"/>
      <c r="G45" s="17"/>
      <c r="H45" s="10"/>
      <c r="J45" s="10"/>
      <c r="L45" s="10"/>
      <c r="M45" s="10"/>
    </row>
    <row r="46" spans="1:13" x14ac:dyDescent="0.3">
      <c r="A46" s="8"/>
      <c r="E46" s="8"/>
      <c r="G46" s="17"/>
      <c r="H46" s="10"/>
      <c r="J46" s="10"/>
      <c r="L46" s="10"/>
      <c r="M46" s="10"/>
    </row>
    <row r="47" spans="1:13" x14ac:dyDescent="0.3">
      <c r="A47" s="8"/>
      <c r="E47" s="8"/>
      <c r="G47" s="17"/>
      <c r="H47" s="10"/>
      <c r="J47" s="10"/>
      <c r="L47" s="10"/>
      <c r="M47" s="10"/>
    </row>
    <row r="48" spans="1:13" x14ac:dyDescent="0.3">
      <c r="A48" s="8"/>
      <c r="E48" s="8"/>
      <c r="G48" s="17"/>
      <c r="H48" s="10"/>
      <c r="J48" s="10"/>
      <c r="L48" s="10"/>
      <c r="M48" s="10"/>
    </row>
    <row r="49" spans="1:13" x14ac:dyDescent="0.3">
      <c r="A49" s="8"/>
      <c r="E49" s="8"/>
      <c r="G49" s="17"/>
      <c r="H49" s="10"/>
      <c r="J49" s="10"/>
      <c r="L49" s="10"/>
      <c r="M49" s="10"/>
    </row>
    <row r="50" spans="1:13" x14ac:dyDescent="0.3">
      <c r="A50" s="8"/>
      <c r="E50" s="8"/>
      <c r="G50" s="17"/>
      <c r="H50" s="10"/>
      <c r="J50" s="10"/>
      <c r="L50" s="10"/>
      <c r="M50" s="10"/>
    </row>
    <row r="51" spans="1:13" x14ac:dyDescent="0.3">
      <c r="A51" s="8"/>
      <c r="E51" s="8"/>
      <c r="G51" s="17"/>
      <c r="H51" s="10"/>
      <c r="J51" s="10"/>
      <c r="L51" s="10"/>
      <c r="M51" s="10"/>
    </row>
    <row r="52" spans="1:13" x14ac:dyDescent="0.3">
      <c r="A52" s="8"/>
      <c r="E52" s="8"/>
      <c r="G52" s="17"/>
      <c r="H52" s="10"/>
      <c r="J52" s="10"/>
      <c r="L52" s="10"/>
      <c r="M52" s="10"/>
    </row>
    <row r="53" spans="1:13" x14ac:dyDescent="0.3">
      <c r="A53" s="8"/>
      <c r="E53" s="8"/>
      <c r="G53" s="17"/>
      <c r="H53" s="10"/>
      <c r="J53" s="10"/>
      <c r="L53" s="10"/>
      <c r="M53" s="10"/>
    </row>
    <row r="54" spans="1:13" x14ac:dyDescent="0.3">
      <c r="A54" s="8"/>
      <c r="E54" s="8"/>
      <c r="G54" s="17"/>
      <c r="H54" s="10"/>
      <c r="J54" s="10"/>
      <c r="L54" s="10"/>
      <c r="M54" s="10"/>
    </row>
    <row r="55" spans="1:13" x14ac:dyDescent="0.3">
      <c r="A55" s="8"/>
      <c r="E55" s="8"/>
      <c r="G55" s="17"/>
      <c r="H55" s="10"/>
      <c r="J55" s="10"/>
      <c r="L55" s="10"/>
      <c r="M55" s="10"/>
    </row>
    <row r="56" spans="1:13" x14ac:dyDescent="0.3">
      <c r="A56" s="8"/>
      <c r="E56" s="8"/>
      <c r="G56" s="17"/>
      <c r="H56" s="10"/>
      <c r="J56" s="10"/>
      <c r="L56" s="10"/>
      <c r="M56" s="10"/>
    </row>
    <row r="57" spans="1:13" x14ac:dyDescent="0.3">
      <c r="A57" s="8"/>
      <c r="E57" s="8"/>
      <c r="G57" s="17"/>
      <c r="H57" s="10"/>
      <c r="J57" s="10"/>
      <c r="L57" s="10"/>
      <c r="M57" s="10"/>
    </row>
    <row r="58" spans="1:13" x14ac:dyDescent="0.3">
      <c r="A58" s="8"/>
      <c r="E58" s="8"/>
      <c r="G58" s="17"/>
      <c r="H58" s="10"/>
      <c r="J58" s="10"/>
      <c r="L58" s="10"/>
      <c r="M58" s="10"/>
    </row>
    <row r="59" spans="1:13" x14ac:dyDescent="0.3">
      <c r="A59" s="8"/>
      <c r="E59" s="8"/>
      <c r="G59" s="17"/>
      <c r="H59" s="10"/>
      <c r="J59" s="10"/>
      <c r="L59" s="10"/>
      <c r="M59" s="10"/>
    </row>
    <row r="60" spans="1:13" x14ac:dyDescent="0.3">
      <c r="A60" s="8"/>
      <c r="E60" s="8"/>
      <c r="G60" s="17"/>
      <c r="H60" s="10"/>
      <c r="J60" s="10"/>
      <c r="L60" s="10"/>
      <c r="M60" s="10"/>
    </row>
    <row r="61" spans="1:13" x14ac:dyDescent="0.3">
      <c r="A61" s="8"/>
      <c r="E61" s="8"/>
      <c r="G61" s="17"/>
      <c r="H61" s="10"/>
      <c r="J61" s="10"/>
      <c r="L61" s="10"/>
      <c r="M61" s="10"/>
    </row>
    <row r="62" spans="1:13" x14ac:dyDescent="0.3">
      <c r="A62" s="8"/>
      <c r="E62" s="8"/>
      <c r="G62" s="17"/>
      <c r="H62" s="10"/>
      <c r="J62" s="10"/>
      <c r="L62" s="10"/>
      <c r="M62" s="10"/>
    </row>
    <row r="63" spans="1:13" x14ac:dyDescent="0.3">
      <c r="A63" s="8"/>
      <c r="E63" s="8"/>
      <c r="G63" s="17"/>
      <c r="H63" s="10"/>
      <c r="J63" s="10"/>
      <c r="L63" s="10"/>
      <c r="M63" s="10"/>
    </row>
    <row r="64" spans="1:13" x14ac:dyDescent="0.3">
      <c r="A64" s="8"/>
      <c r="E64" s="8"/>
      <c r="G64" s="17"/>
      <c r="H64" s="10"/>
      <c r="J64" s="10"/>
      <c r="L64" s="10"/>
      <c r="M64" s="10"/>
    </row>
    <row r="65" spans="1:13" x14ac:dyDescent="0.3">
      <c r="A65" s="8"/>
      <c r="E65" s="8"/>
      <c r="G65" s="17"/>
      <c r="H65" s="10"/>
      <c r="J65" s="10"/>
      <c r="L65" s="10"/>
      <c r="M65" s="10"/>
    </row>
    <row r="66" spans="1:13" x14ac:dyDescent="0.3">
      <c r="A66" s="8"/>
      <c r="E66" s="8"/>
      <c r="G66" s="17"/>
      <c r="H66" s="10"/>
      <c r="J66" s="10"/>
      <c r="L66" s="10"/>
      <c r="M66" s="10"/>
    </row>
    <row r="67" spans="1:13" x14ac:dyDescent="0.3">
      <c r="A67" s="8"/>
      <c r="E67" s="8"/>
      <c r="G67" s="17"/>
      <c r="H67" s="10"/>
      <c r="J67" s="10"/>
      <c r="L67" s="10"/>
      <c r="M67" s="10"/>
    </row>
    <row r="68" spans="1:13" x14ac:dyDescent="0.3">
      <c r="A68" s="8"/>
      <c r="E68" s="8"/>
      <c r="G68" s="17"/>
      <c r="H68" s="10"/>
      <c r="J68" s="10"/>
      <c r="L68" s="10"/>
      <c r="M68" s="10"/>
    </row>
    <row r="69" spans="1:13" x14ac:dyDescent="0.3">
      <c r="A69" s="8"/>
      <c r="E69" s="8"/>
      <c r="G69" s="17"/>
      <c r="H69" s="10"/>
      <c r="J69" s="10"/>
      <c r="L69" s="10"/>
      <c r="M69" s="10"/>
    </row>
    <row r="70" spans="1:13" x14ac:dyDescent="0.3">
      <c r="A70" s="8"/>
      <c r="E70" s="8"/>
      <c r="G70" s="17"/>
      <c r="H70" s="10"/>
      <c r="J70" s="10"/>
      <c r="L70" s="10"/>
      <c r="M70" s="10"/>
    </row>
    <row r="71" spans="1:13" x14ac:dyDescent="0.3">
      <c r="A71" s="8"/>
      <c r="E71" s="8"/>
      <c r="G71" s="17"/>
      <c r="H71" s="10"/>
      <c r="J71" s="10"/>
      <c r="L71" s="10"/>
      <c r="M71" s="10"/>
    </row>
    <row r="72" spans="1:13" x14ac:dyDescent="0.3">
      <c r="A72" s="8"/>
      <c r="E72" s="8"/>
      <c r="G72" s="17"/>
      <c r="H72" s="10"/>
      <c r="J72" s="10"/>
      <c r="L72" s="10"/>
      <c r="M72" s="10"/>
    </row>
    <row r="73" spans="1:13" x14ac:dyDescent="0.3">
      <c r="A73" s="8"/>
      <c r="E73" s="8"/>
      <c r="G73" s="17"/>
      <c r="H73" s="10"/>
      <c r="J73" s="10"/>
      <c r="L73" s="10"/>
      <c r="M73" s="10"/>
    </row>
    <row r="74" spans="1:13" x14ac:dyDescent="0.3">
      <c r="A74" s="8"/>
      <c r="E74" s="8"/>
      <c r="G74" s="17"/>
      <c r="H74" s="10"/>
      <c r="J74" s="10"/>
      <c r="L74" s="10"/>
      <c r="M74" s="10"/>
    </row>
    <row r="75" spans="1:13" x14ac:dyDescent="0.3">
      <c r="A75" s="8"/>
      <c r="E75" s="8"/>
      <c r="G75" s="17"/>
      <c r="H75" s="10"/>
      <c r="J75" s="10"/>
      <c r="L75" s="10"/>
      <c r="M75" s="10"/>
    </row>
    <row r="76" spans="1:13" x14ac:dyDescent="0.3">
      <c r="A76" s="8"/>
      <c r="E76" s="8"/>
      <c r="G76" s="17"/>
      <c r="H76" s="10"/>
      <c r="J76" s="10"/>
      <c r="L76" s="10"/>
      <c r="M76" s="10"/>
    </row>
    <row r="77" spans="1:13" x14ac:dyDescent="0.3">
      <c r="A77" s="8"/>
      <c r="E77" s="8"/>
      <c r="G77" s="17"/>
      <c r="H77" s="10"/>
      <c r="J77" s="10"/>
      <c r="L77" s="10"/>
      <c r="M77" s="10"/>
    </row>
    <row r="78" spans="1:13" x14ac:dyDescent="0.3">
      <c r="A78" s="8"/>
      <c r="E78" s="8"/>
      <c r="G78" s="17"/>
      <c r="H78" s="10"/>
      <c r="J78" s="10"/>
      <c r="L78" s="10"/>
      <c r="M78" s="10"/>
    </row>
    <row r="79" spans="1:13" x14ac:dyDescent="0.3">
      <c r="A79" s="8"/>
      <c r="E79" s="8"/>
      <c r="G79" s="17"/>
      <c r="H79" s="10"/>
      <c r="J79" s="10"/>
      <c r="L79" s="10"/>
      <c r="M79" s="10"/>
    </row>
    <row r="80" spans="1:13" x14ac:dyDescent="0.3">
      <c r="A80" s="8"/>
      <c r="E80" s="8"/>
      <c r="G80" s="17"/>
      <c r="H80" s="10"/>
      <c r="J80" s="10"/>
      <c r="L80" s="10"/>
      <c r="M80" s="10"/>
    </row>
    <row r="81" spans="1:13" x14ac:dyDescent="0.3">
      <c r="A81" s="8"/>
      <c r="E81" s="8"/>
      <c r="G81" s="17"/>
      <c r="H81" s="10"/>
      <c r="J81" s="10"/>
      <c r="L81" s="10"/>
      <c r="M81" s="10"/>
    </row>
    <row r="82" spans="1:13" x14ac:dyDescent="0.3">
      <c r="A82" s="8"/>
      <c r="E82" s="8"/>
      <c r="G82" s="17"/>
      <c r="H82" s="10"/>
      <c r="J82" s="10"/>
      <c r="L82" s="10"/>
      <c r="M82" s="10"/>
    </row>
    <row r="83" spans="1:13" x14ac:dyDescent="0.3">
      <c r="A83" s="8"/>
      <c r="E83" s="8"/>
      <c r="G83" s="17"/>
      <c r="H83" s="10"/>
      <c r="J83" s="10"/>
      <c r="L83" s="10"/>
      <c r="M83" s="10"/>
    </row>
    <row r="84" spans="1:13" x14ac:dyDescent="0.3">
      <c r="A84" s="8"/>
      <c r="E84" s="8"/>
      <c r="G84" s="17"/>
      <c r="H84" s="10"/>
      <c r="J84" s="10"/>
      <c r="L84" s="10"/>
      <c r="M84" s="10"/>
    </row>
    <row r="85" spans="1:13" x14ac:dyDescent="0.3">
      <c r="A85" s="8"/>
      <c r="E85" s="8"/>
      <c r="G85" s="17"/>
      <c r="H85" s="10"/>
      <c r="J85" s="10"/>
      <c r="L85" s="10"/>
      <c r="M85" s="10"/>
    </row>
    <row r="86" spans="1:13" x14ac:dyDescent="0.3">
      <c r="A86" s="8"/>
      <c r="E86" s="8"/>
      <c r="G86" s="17"/>
      <c r="H86" s="10"/>
      <c r="J86" s="10"/>
      <c r="L86" s="10"/>
      <c r="M86" s="10"/>
    </row>
    <row r="87" spans="1:13" x14ac:dyDescent="0.3">
      <c r="A87" s="8"/>
      <c r="E87" s="8"/>
      <c r="G87" s="17"/>
      <c r="H87" s="10"/>
      <c r="J87" s="10"/>
      <c r="L87" s="10"/>
      <c r="M87" s="10"/>
    </row>
    <row r="88" spans="1:13" x14ac:dyDescent="0.3">
      <c r="A88" s="8"/>
      <c r="E88" s="8"/>
      <c r="G88" s="17"/>
      <c r="H88" s="10"/>
      <c r="J88" s="10"/>
      <c r="L88" s="10"/>
      <c r="M88" s="10"/>
    </row>
    <row r="89" spans="1:13" x14ac:dyDescent="0.3">
      <c r="A89" s="8"/>
      <c r="E89" s="8"/>
      <c r="G89" s="17"/>
      <c r="H89" s="10"/>
      <c r="J89" s="10"/>
      <c r="L89" s="10"/>
      <c r="M89" s="10"/>
    </row>
    <row r="90" spans="1:13" x14ac:dyDescent="0.3">
      <c r="A90" s="8"/>
      <c r="E90" s="8"/>
      <c r="G90" s="17"/>
      <c r="H90" s="10"/>
      <c r="J90" s="10"/>
      <c r="L90" s="10"/>
      <c r="M90" s="10"/>
    </row>
    <row r="91" spans="1:13" x14ac:dyDescent="0.3">
      <c r="A91" s="8"/>
      <c r="E91" s="8"/>
      <c r="G91" s="17"/>
      <c r="H91" s="10"/>
      <c r="J91" s="10"/>
      <c r="L91" s="10"/>
      <c r="M91" s="10"/>
    </row>
    <row r="92" spans="1:13" x14ac:dyDescent="0.3">
      <c r="A92" s="8"/>
      <c r="E92" s="8"/>
      <c r="G92" s="17"/>
      <c r="H92" s="10"/>
      <c r="J92" s="10"/>
      <c r="K92" s="10"/>
      <c r="L92" s="10"/>
      <c r="M92" s="10"/>
    </row>
    <row r="93" spans="1:13" x14ac:dyDescent="0.3">
      <c r="A93" s="8"/>
      <c r="E93" s="8"/>
      <c r="G93" s="17"/>
      <c r="H93" s="10"/>
      <c r="J93" s="10"/>
      <c r="L93" s="10"/>
      <c r="M93" s="10"/>
    </row>
    <row r="94" spans="1:13" x14ac:dyDescent="0.3">
      <c r="A94" s="8"/>
      <c r="E94" s="8"/>
      <c r="G94" s="17"/>
      <c r="H94" s="10"/>
      <c r="J94" s="10"/>
      <c r="L94" s="10"/>
      <c r="M94" s="10"/>
    </row>
    <row r="95" spans="1:13" x14ac:dyDescent="0.3">
      <c r="A95" s="8"/>
      <c r="E95" s="8"/>
      <c r="G95" s="17"/>
      <c r="H95" s="10"/>
      <c r="J95" s="10"/>
      <c r="L95" s="10"/>
      <c r="M95" s="10"/>
    </row>
    <row r="96" spans="1:13" x14ac:dyDescent="0.3">
      <c r="A96" s="8"/>
      <c r="E96" s="8"/>
      <c r="G96" s="17"/>
      <c r="H96" s="10"/>
      <c r="J96" s="10"/>
      <c r="L96" s="10"/>
      <c r="M96" s="10"/>
    </row>
    <row r="97" spans="1:13" x14ac:dyDescent="0.3">
      <c r="A97" s="8"/>
      <c r="E97" s="8"/>
      <c r="G97" s="17"/>
      <c r="H97" s="10"/>
      <c r="J97" s="10"/>
      <c r="L97" s="10"/>
      <c r="M97" s="10"/>
    </row>
    <row r="98" spans="1:13" x14ac:dyDescent="0.3">
      <c r="A98" s="8"/>
      <c r="E98" s="8"/>
      <c r="G98" s="17"/>
      <c r="H98" s="10"/>
      <c r="J98" s="10"/>
      <c r="K98" s="10"/>
      <c r="L98" s="10"/>
      <c r="M98" s="10"/>
    </row>
    <row r="99" spans="1:13" x14ac:dyDescent="0.3">
      <c r="A99" s="8"/>
      <c r="E99" s="8"/>
      <c r="G99" s="17"/>
      <c r="H99" s="10"/>
      <c r="J99" s="10"/>
      <c r="L99" s="10"/>
      <c r="M99" s="10"/>
    </row>
    <row r="100" spans="1:13" x14ac:dyDescent="0.3">
      <c r="A100" s="8"/>
      <c r="E100" s="8"/>
      <c r="G100" s="17"/>
      <c r="H100" s="10"/>
      <c r="J100" s="10"/>
      <c r="L100" s="10"/>
      <c r="M100" s="10"/>
    </row>
    <row r="101" spans="1:13" x14ac:dyDescent="0.3">
      <c r="A101" s="8"/>
      <c r="E101" s="8"/>
      <c r="G101" s="17"/>
      <c r="H101" s="10"/>
      <c r="J101" s="10"/>
      <c r="L101" s="10"/>
      <c r="M101" s="10"/>
    </row>
    <row r="102" spans="1:13" x14ac:dyDescent="0.3">
      <c r="A102" s="8"/>
      <c r="E102" s="8"/>
      <c r="G102" s="17"/>
      <c r="H102" s="10"/>
      <c r="J102" s="10"/>
      <c r="L102" s="10"/>
      <c r="M102" s="10"/>
    </row>
    <row r="103" spans="1:13" x14ac:dyDescent="0.3">
      <c r="A103" s="8"/>
      <c r="E103" s="8"/>
      <c r="G103" s="17"/>
      <c r="H103" s="10"/>
      <c r="J103" s="10"/>
      <c r="L103" s="10"/>
      <c r="M103" s="10"/>
    </row>
    <row r="104" spans="1:13" x14ac:dyDescent="0.3">
      <c r="A104" s="8"/>
      <c r="E104" s="8"/>
      <c r="G104" s="17"/>
      <c r="H104" s="10"/>
      <c r="J104" s="10"/>
      <c r="L104" s="10"/>
      <c r="M104" s="10"/>
    </row>
    <row r="105" spans="1:13" x14ac:dyDescent="0.3">
      <c r="A105" s="8"/>
      <c r="E105" s="8"/>
      <c r="G105" s="17"/>
      <c r="H105" s="10"/>
      <c r="J105" s="10"/>
      <c r="L105" s="10"/>
      <c r="M105" s="10"/>
    </row>
    <row r="106" spans="1:13" x14ac:dyDescent="0.3">
      <c r="A106" s="8"/>
      <c r="E106" s="8"/>
      <c r="G106" s="17"/>
      <c r="H106" s="10"/>
      <c r="J106" s="10"/>
      <c r="L106" s="10"/>
      <c r="M106" s="10"/>
    </row>
    <row r="107" spans="1:13" x14ac:dyDescent="0.3">
      <c r="A107" s="8"/>
      <c r="E107" s="8"/>
      <c r="G107" s="17"/>
      <c r="H107" s="10"/>
      <c r="J107" s="10"/>
      <c r="L107" s="10"/>
      <c r="M107" s="10"/>
    </row>
    <row r="108" spans="1:13" x14ac:dyDescent="0.3">
      <c r="A108" s="8"/>
      <c r="E108" s="8"/>
      <c r="G108" s="17"/>
      <c r="H108" s="10"/>
      <c r="J108" s="10"/>
      <c r="L108" s="10"/>
      <c r="M108" s="10"/>
    </row>
    <row r="109" spans="1:13" x14ac:dyDescent="0.3">
      <c r="A109" s="8"/>
      <c r="E109" s="8"/>
      <c r="G109" s="17"/>
      <c r="H109" s="10"/>
      <c r="J109" s="10"/>
      <c r="L109" s="10"/>
      <c r="M109" s="10"/>
    </row>
    <row r="110" spans="1:13" x14ac:dyDescent="0.3">
      <c r="A110" s="8"/>
      <c r="E110" s="8"/>
      <c r="G110" s="17"/>
      <c r="H110" s="10"/>
      <c r="J110" s="10"/>
      <c r="K110" s="10"/>
      <c r="L110" s="10"/>
      <c r="M110" s="10"/>
    </row>
  </sheetData>
  <mergeCells count="12">
    <mergeCell ref="A1:A2"/>
    <mergeCell ref="B1:B2"/>
    <mergeCell ref="C1:C2"/>
    <mergeCell ref="D1:D2"/>
    <mergeCell ref="E1:E2"/>
    <mergeCell ref="G1:H1"/>
    <mergeCell ref="J1:K1"/>
    <mergeCell ref="L1:M1"/>
    <mergeCell ref="F1:F2"/>
    <mergeCell ref="F20:F24"/>
    <mergeCell ref="F6:F10"/>
    <mergeCell ref="F17:F18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57A3-67A5-49FB-B611-7003426D38EB}">
  <dimension ref="B1:I23"/>
  <sheetViews>
    <sheetView workbookViewId="0">
      <selection activeCell="K16" sqref="K16"/>
    </sheetView>
  </sheetViews>
  <sheetFormatPr defaultRowHeight="14.4" x14ac:dyDescent="0.3"/>
  <cols>
    <col min="4" max="4" width="13.33203125" customWidth="1"/>
    <col min="5" max="5" width="10.77734375" bestFit="1" customWidth="1"/>
    <col min="7" max="8" width="20.109375" bestFit="1" customWidth="1"/>
    <col min="9" max="9" width="16.44140625" bestFit="1" customWidth="1"/>
  </cols>
  <sheetData>
    <row r="1" spans="2:9" x14ac:dyDescent="0.3">
      <c r="B1" s="38" t="s">
        <v>29</v>
      </c>
      <c r="C1" s="38"/>
      <c r="D1" s="38"/>
      <c r="E1" s="38"/>
      <c r="F1" s="38"/>
      <c r="G1" s="38"/>
      <c r="H1" s="38"/>
      <c r="I1" s="38"/>
    </row>
    <row r="2" spans="2:9" x14ac:dyDescent="0.3">
      <c r="B2" s="38" t="s">
        <v>44</v>
      </c>
      <c r="C2" s="38"/>
      <c r="D2" s="38"/>
      <c r="E2" s="38"/>
      <c r="F2" s="38"/>
      <c r="G2" s="38"/>
      <c r="H2" s="38"/>
      <c r="I2" s="38"/>
    </row>
    <row r="3" spans="2:9" x14ac:dyDescent="0.3">
      <c r="B3" s="38" t="s">
        <v>54</v>
      </c>
      <c r="C3" s="38"/>
      <c r="D3" s="38"/>
      <c r="E3" s="38"/>
      <c r="F3" s="38"/>
      <c r="G3" s="38"/>
      <c r="H3" s="38"/>
      <c r="I3" s="38"/>
    </row>
    <row r="4" spans="2:9" x14ac:dyDescent="0.3">
      <c r="B4" s="21"/>
      <c r="C4" s="21"/>
      <c r="D4" s="21"/>
      <c r="E4" s="21"/>
      <c r="F4" s="21"/>
      <c r="G4" s="21"/>
      <c r="H4" s="21"/>
      <c r="I4" s="21"/>
    </row>
    <row r="5" spans="2:9" x14ac:dyDescent="0.3">
      <c r="B5" s="22" t="s">
        <v>0</v>
      </c>
      <c r="C5" s="22" t="s">
        <v>30</v>
      </c>
      <c r="D5" s="22" t="s">
        <v>31</v>
      </c>
      <c r="E5" s="22" t="s">
        <v>32</v>
      </c>
      <c r="F5" s="22" t="s">
        <v>6</v>
      </c>
      <c r="G5" s="23" t="s">
        <v>7</v>
      </c>
      <c r="H5" s="23" t="s">
        <v>33</v>
      </c>
      <c r="I5" s="22" t="s">
        <v>8</v>
      </c>
    </row>
    <row r="6" spans="2:9" x14ac:dyDescent="0.3">
      <c r="B6" s="24">
        <v>1</v>
      </c>
      <c r="C6" s="25" t="s">
        <v>45</v>
      </c>
      <c r="D6" s="25" t="s">
        <v>48</v>
      </c>
      <c r="E6" s="25" t="s">
        <v>16</v>
      </c>
      <c r="F6" s="26">
        <v>2008</v>
      </c>
      <c r="G6" s="27">
        <v>304500000</v>
      </c>
      <c r="H6" s="27">
        <f>FLOOR(G6,1000000)</f>
        <v>304000000</v>
      </c>
      <c r="I6" s="27">
        <f>H6*0.2%</f>
        <v>608000</v>
      </c>
    </row>
    <row r="7" spans="2:9" x14ac:dyDescent="0.3">
      <c r="B7" s="24">
        <v>2</v>
      </c>
      <c r="C7" s="25" t="s">
        <v>34</v>
      </c>
      <c r="D7" s="25" t="s">
        <v>49</v>
      </c>
      <c r="E7" s="25" t="s">
        <v>50</v>
      </c>
      <c r="F7" s="26">
        <v>2012</v>
      </c>
      <c r="G7" s="27">
        <v>649539000</v>
      </c>
      <c r="H7" s="27">
        <f>FLOOR(G7,1000000)</f>
        <v>649000000</v>
      </c>
      <c r="I7" s="27">
        <f>H7*0.2%</f>
        <v>1298000</v>
      </c>
    </row>
    <row r="8" spans="2:9" x14ac:dyDescent="0.3">
      <c r="B8" s="24">
        <v>3</v>
      </c>
      <c r="C8" s="25" t="s">
        <v>34</v>
      </c>
      <c r="D8" s="25" t="s">
        <v>51</v>
      </c>
      <c r="E8" s="25" t="s">
        <v>20</v>
      </c>
      <c r="F8" s="26">
        <v>2017</v>
      </c>
      <c r="G8" s="27">
        <v>935000000</v>
      </c>
      <c r="H8" s="27">
        <f t="shared" ref="H8:H11" si="0">FLOOR(G8,1000000)</f>
        <v>935000000</v>
      </c>
      <c r="I8" s="27">
        <f t="shared" ref="I8:I11" si="1">H8*0.2%</f>
        <v>1870000</v>
      </c>
    </row>
    <row r="9" spans="2:9" x14ac:dyDescent="0.3">
      <c r="B9" s="24">
        <v>4</v>
      </c>
      <c r="C9" s="25" t="s">
        <v>46</v>
      </c>
      <c r="D9" s="25" t="s">
        <v>51</v>
      </c>
      <c r="E9" s="25" t="s">
        <v>11</v>
      </c>
      <c r="F9" s="26">
        <v>2014</v>
      </c>
      <c r="G9" s="27">
        <v>788000000</v>
      </c>
      <c r="H9" s="27">
        <f t="shared" si="0"/>
        <v>788000000</v>
      </c>
      <c r="I9" s="27">
        <f t="shared" si="1"/>
        <v>1576000</v>
      </c>
    </row>
    <row r="10" spans="2:9" x14ac:dyDescent="0.3">
      <c r="B10" s="24">
        <v>5</v>
      </c>
      <c r="C10" s="25" t="s">
        <v>46</v>
      </c>
      <c r="D10" s="25" t="s">
        <v>52</v>
      </c>
      <c r="E10" s="25" t="s">
        <v>21</v>
      </c>
      <c r="F10" s="26">
        <v>1994</v>
      </c>
      <c r="G10" s="27">
        <v>304102350</v>
      </c>
      <c r="H10" s="27">
        <f t="shared" si="0"/>
        <v>304000000</v>
      </c>
      <c r="I10" s="27">
        <f t="shared" si="1"/>
        <v>608000</v>
      </c>
    </row>
    <row r="11" spans="2:9" x14ac:dyDescent="0.3">
      <c r="B11" s="24">
        <v>6</v>
      </c>
      <c r="C11" s="25" t="s">
        <v>23</v>
      </c>
      <c r="D11" s="25" t="s">
        <v>35</v>
      </c>
      <c r="E11" s="25" t="s">
        <v>24</v>
      </c>
      <c r="F11" s="26">
        <v>2008</v>
      </c>
      <c r="G11" s="27">
        <v>413343000</v>
      </c>
      <c r="H11" s="27">
        <f t="shared" si="0"/>
        <v>413000000</v>
      </c>
      <c r="I11" s="27">
        <f t="shared" si="1"/>
        <v>826000</v>
      </c>
    </row>
    <row r="12" spans="2:9" x14ac:dyDescent="0.3">
      <c r="B12" s="39" t="s">
        <v>36</v>
      </c>
      <c r="C12" s="39"/>
      <c r="D12" s="39"/>
      <c r="E12" s="39"/>
      <c r="F12" s="39"/>
      <c r="G12" s="28">
        <f>SUM(G6:G11)</f>
        <v>3394484350</v>
      </c>
      <c r="H12" s="28">
        <f>SUM(H6:H11)</f>
        <v>3393000000</v>
      </c>
      <c r="I12" s="28">
        <f>SUM(I6:I11)</f>
        <v>6786000</v>
      </c>
    </row>
    <row r="13" spans="2:9" x14ac:dyDescent="0.3">
      <c r="G13" s="10"/>
      <c r="H13" s="10"/>
    </row>
    <row r="14" spans="2:9" x14ac:dyDescent="0.3">
      <c r="E14" s="8"/>
      <c r="F14" s="8"/>
      <c r="G14" s="10"/>
      <c r="H14" s="36" t="s">
        <v>53</v>
      </c>
      <c r="I14" s="36"/>
    </row>
    <row r="15" spans="2:9" x14ac:dyDescent="0.3">
      <c r="E15" s="8"/>
      <c r="F15" s="8"/>
      <c r="G15" s="17"/>
      <c r="H15" s="17"/>
      <c r="I15" s="17"/>
    </row>
    <row r="16" spans="2:9" x14ac:dyDescent="0.3">
      <c r="C16" s="35" t="s">
        <v>37</v>
      </c>
      <c r="D16" s="35"/>
      <c r="E16" s="35"/>
      <c r="F16" s="8"/>
      <c r="G16" s="10"/>
      <c r="H16" s="36" t="s">
        <v>38</v>
      </c>
      <c r="I16" s="36"/>
    </row>
    <row r="17" spans="3:9" x14ac:dyDescent="0.3">
      <c r="C17" s="35" t="s">
        <v>39</v>
      </c>
      <c r="D17" s="35"/>
      <c r="E17" s="35"/>
      <c r="F17" s="8"/>
      <c r="G17" s="10"/>
      <c r="H17" s="36" t="s">
        <v>39</v>
      </c>
      <c r="I17" s="36"/>
    </row>
    <row r="18" spans="3:9" x14ac:dyDescent="0.3">
      <c r="E18" s="8"/>
      <c r="F18" s="8"/>
      <c r="G18" s="17"/>
      <c r="H18" s="17"/>
      <c r="I18" s="17"/>
    </row>
    <row r="19" spans="3:9" x14ac:dyDescent="0.3">
      <c r="E19" s="8"/>
      <c r="F19" s="8"/>
      <c r="G19" s="17"/>
      <c r="H19" s="17"/>
      <c r="I19" s="17"/>
    </row>
    <row r="20" spans="3:9" x14ac:dyDescent="0.3">
      <c r="E20" s="8"/>
      <c r="F20" s="8"/>
      <c r="G20" s="17"/>
      <c r="H20" s="17"/>
      <c r="I20" s="17"/>
    </row>
    <row r="21" spans="3:9" x14ac:dyDescent="0.3">
      <c r="E21" s="8"/>
      <c r="F21" s="8"/>
      <c r="G21" s="17"/>
      <c r="H21" s="17"/>
      <c r="I21" s="17"/>
    </row>
    <row r="22" spans="3:9" x14ac:dyDescent="0.3">
      <c r="C22" s="35" t="s">
        <v>40</v>
      </c>
      <c r="D22" s="35"/>
      <c r="E22" s="35"/>
      <c r="F22" s="8"/>
      <c r="G22" s="10"/>
      <c r="H22" s="36" t="s">
        <v>41</v>
      </c>
      <c r="I22" s="36"/>
    </row>
    <row r="23" spans="3:9" x14ac:dyDescent="0.3">
      <c r="C23" s="37" t="s">
        <v>42</v>
      </c>
      <c r="D23" s="37"/>
      <c r="E23" s="37"/>
      <c r="F23" s="8"/>
      <c r="G23" s="10"/>
      <c r="H23" s="36" t="s">
        <v>43</v>
      </c>
      <c r="I23" s="36"/>
    </row>
  </sheetData>
  <mergeCells count="13">
    <mergeCell ref="C16:E16"/>
    <mergeCell ref="H16:I16"/>
    <mergeCell ref="B1:I1"/>
    <mergeCell ref="B2:I2"/>
    <mergeCell ref="B3:I3"/>
    <mergeCell ref="B12:F12"/>
    <mergeCell ref="H14:I14"/>
    <mergeCell ref="C17:E17"/>
    <mergeCell ref="H17:I17"/>
    <mergeCell ref="C22:E22"/>
    <mergeCell ref="H22:I22"/>
    <mergeCell ref="C23:E23"/>
    <mergeCell ref="H23:I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65F7-8BBB-4954-BA7E-C37733CE6C0F}">
  <dimension ref="B1:K19"/>
  <sheetViews>
    <sheetView tabSelected="1" workbookViewId="0">
      <selection activeCell="M10" sqref="M10"/>
    </sheetView>
  </sheetViews>
  <sheetFormatPr defaultRowHeight="14.4" x14ac:dyDescent="0.3"/>
  <cols>
    <col min="2" max="2" width="3.6640625" bestFit="1" customWidth="1"/>
    <col min="3" max="3" width="9.44140625" bestFit="1" customWidth="1"/>
    <col min="4" max="4" width="12.21875" bestFit="1" customWidth="1"/>
    <col min="5" max="5" width="10.77734375" bestFit="1" customWidth="1"/>
    <col min="6" max="6" width="7.109375" bestFit="1" customWidth="1"/>
    <col min="7" max="7" width="8.109375" bestFit="1" customWidth="1"/>
    <col min="8" max="9" width="19.5546875" bestFit="1" customWidth="1"/>
    <col min="10" max="10" width="16" bestFit="1" customWidth="1"/>
    <col min="11" max="11" width="16.44140625" bestFit="1" customWidth="1"/>
  </cols>
  <sheetData>
    <row r="1" spans="2:11" x14ac:dyDescent="0.3">
      <c r="B1" s="38" t="s">
        <v>29</v>
      </c>
      <c r="C1" s="38"/>
      <c r="D1" s="38"/>
      <c r="E1" s="38"/>
      <c r="F1" s="38"/>
      <c r="G1" s="38"/>
      <c r="H1" s="38"/>
      <c r="I1" s="38"/>
      <c r="J1" s="38"/>
      <c r="K1" s="38"/>
    </row>
    <row r="2" spans="2:11" x14ac:dyDescent="0.3">
      <c r="B2" s="38" t="s">
        <v>44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x14ac:dyDescent="0.3">
      <c r="B3" s="38" t="s">
        <v>60</v>
      </c>
      <c r="C3" s="38"/>
      <c r="D3" s="38"/>
      <c r="E3" s="38"/>
      <c r="F3" s="38"/>
      <c r="G3" s="38"/>
      <c r="H3" s="38"/>
      <c r="I3" s="38"/>
      <c r="J3" s="38"/>
      <c r="K3" s="38"/>
    </row>
    <row r="4" spans="2:11" x14ac:dyDescent="0.3"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2:11" x14ac:dyDescent="0.3">
      <c r="B5" s="22" t="s">
        <v>0</v>
      </c>
      <c r="C5" s="22" t="s">
        <v>30</v>
      </c>
      <c r="D5" s="22" t="s">
        <v>31</v>
      </c>
      <c r="E5" s="22" t="s">
        <v>32</v>
      </c>
      <c r="F5" s="22" t="s">
        <v>6</v>
      </c>
      <c r="G5" s="22" t="s">
        <v>36</v>
      </c>
      <c r="H5" s="23" t="s">
        <v>7</v>
      </c>
      <c r="I5" s="23" t="s">
        <v>33</v>
      </c>
      <c r="J5" s="22" t="s">
        <v>8</v>
      </c>
      <c r="K5" s="22" t="s">
        <v>55</v>
      </c>
    </row>
    <row r="6" spans="2:11" x14ac:dyDescent="0.3">
      <c r="B6" s="24">
        <v>1</v>
      </c>
      <c r="C6" s="25" t="s">
        <v>34</v>
      </c>
      <c r="D6" s="25" t="s">
        <v>51</v>
      </c>
      <c r="E6" s="25" t="s">
        <v>56</v>
      </c>
      <c r="F6" s="26">
        <v>2009</v>
      </c>
      <c r="G6" s="26">
        <v>3</v>
      </c>
      <c r="H6" s="27">
        <v>644000000</v>
      </c>
      <c r="I6" s="27">
        <f>FLOOR(H6,1000000)</f>
        <v>644000000</v>
      </c>
      <c r="J6" s="27">
        <f>I6*0.2%</f>
        <v>1288000</v>
      </c>
      <c r="K6" s="27">
        <f>J6*G6</f>
        <v>3864000</v>
      </c>
    </row>
    <row r="7" spans="2:11" x14ac:dyDescent="0.3">
      <c r="B7" s="24">
        <v>2</v>
      </c>
      <c r="C7" s="25" t="s">
        <v>57</v>
      </c>
      <c r="D7" s="25" t="s">
        <v>52</v>
      </c>
      <c r="E7" s="25" t="s">
        <v>58</v>
      </c>
      <c r="F7" s="26">
        <v>2024</v>
      </c>
      <c r="G7" s="26">
        <v>1</v>
      </c>
      <c r="H7" s="27">
        <v>891000000</v>
      </c>
      <c r="I7" s="27">
        <f>FLOOR(H7,1000000)</f>
        <v>891000000</v>
      </c>
      <c r="J7" s="27">
        <f>I7*0.2%</f>
        <v>1782000</v>
      </c>
      <c r="K7" s="27">
        <f>J7*G7</f>
        <v>1782000</v>
      </c>
    </row>
    <row r="8" spans="2:11" x14ac:dyDescent="0.3">
      <c r="B8" s="39" t="s">
        <v>36</v>
      </c>
      <c r="C8" s="39"/>
      <c r="D8" s="39"/>
      <c r="E8" s="39"/>
      <c r="F8" s="39"/>
      <c r="G8" s="34"/>
      <c r="H8" s="27">
        <f>SUM(H6:H7)</f>
        <v>1535000000</v>
      </c>
      <c r="I8" s="27">
        <f>SUM(I6:I7)</f>
        <v>1535000000</v>
      </c>
      <c r="J8" s="27">
        <f>SUM(J6:J7)</f>
        <v>3070000</v>
      </c>
      <c r="K8" s="28">
        <f>SUM(K6:K7)</f>
        <v>5646000</v>
      </c>
    </row>
    <row r="9" spans="2:11" x14ac:dyDescent="0.3">
      <c r="H9" s="10"/>
      <c r="I9" s="10"/>
    </row>
    <row r="10" spans="2:11" x14ac:dyDescent="0.3">
      <c r="E10" s="8"/>
      <c r="F10" s="8"/>
      <c r="G10" s="8"/>
      <c r="H10" s="10"/>
      <c r="I10" s="36" t="s">
        <v>59</v>
      </c>
      <c r="J10" s="36"/>
    </row>
    <row r="11" spans="2:11" x14ac:dyDescent="0.3">
      <c r="E11" s="8"/>
      <c r="F11" s="8"/>
      <c r="G11" s="8"/>
      <c r="H11" s="17"/>
      <c r="I11" s="17"/>
      <c r="J11" s="17"/>
      <c r="K11" s="17"/>
    </row>
    <row r="12" spans="2:11" x14ac:dyDescent="0.3">
      <c r="C12" s="52"/>
      <c r="D12" s="35" t="s">
        <v>37</v>
      </c>
      <c r="E12" s="35"/>
      <c r="F12" s="35"/>
      <c r="G12" s="35"/>
      <c r="H12" s="10"/>
      <c r="I12" s="36" t="s">
        <v>38</v>
      </c>
      <c r="J12" s="36"/>
    </row>
    <row r="13" spans="2:11" x14ac:dyDescent="0.3">
      <c r="C13" s="52"/>
      <c r="D13" s="35" t="s">
        <v>39</v>
      </c>
      <c r="E13" s="35"/>
      <c r="F13" s="35"/>
      <c r="G13" s="35"/>
      <c r="H13" s="10"/>
      <c r="I13" s="36" t="s">
        <v>39</v>
      </c>
      <c r="J13" s="36"/>
    </row>
    <row r="14" spans="2:11" x14ac:dyDescent="0.3">
      <c r="E14" s="8"/>
      <c r="F14" s="8"/>
      <c r="G14" s="8"/>
      <c r="H14" s="17"/>
      <c r="I14" s="17"/>
      <c r="J14" s="17"/>
      <c r="K14" s="17"/>
    </row>
    <row r="15" spans="2:11" x14ac:dyDescent="0.3">
      <c r="E15" s="8"/>
      <c r="F15" s="8"/>
      <c r="G15" s="8"/>
      <c r="H15" s="17"/>
      <c r="I15" s="17"/>
      <c r="J15" s="17"/>
      <c r="K15" s="17"/>
    </row>
    <row r="16" spans="2:11" x14ac:dyDescent="0.3">
      <c r="E16" s="8"/>
      <c r="F16" s="8"/>
      <c r="G16" s="8"/>
      <c r="H16" s="17"/>
      <c r="I16" s="17"/>
      <c r="J16" s="17"/>
      <c r="K16" s="17"/>
    </row>
    <row r="17" spans="3:11" x14ac:dyDescent="0.3">
      <c r="E17" s="8"/>
      <c r="F17" s="8"/>
      <c r="G17" s="8"/>
      <c r="H17" s="17"/>
      <c r="I17" s="17"/>
      <c r="J17" s="17"/>
      <c r="K17" s="17"/>
    </row>
    <row r="18" spans="3:11" x14ac:dyDescent="0.3">
      <c r="C18" s="52"/>
      <c r="D18" s="35" t="s">
        <v>40</v>
      </c>
      <c r="E18" s="35"/>
      <c r="F18" s="35"/>
      <c r="G18" s="35"/>
      <c r="H18" s="10"/>
      <c r="I18" s="36" t="s">
        <v>41</v>
      </c>
      <c r="J18" s="36"/>
    </row>
    <row r="19" spans="3:11" x14ac:dyDescent="0.3">
      <c r="C19" s="53"/>
      <c r="D19" s="37" t="s">
        <v>42</v>
      </c>
      <c r="E19" s="37"/>
      <c r="F19" s="37"/>
      <c r="G19" s="37"/>
      <c r="H19" s="10"/>
      <c r="I19" s="36" t="s">
        <v>43</v>
      </c>
      <c r="J19" s="36"/>
    </row>
  </sheetData>
  <mergeCells count="13">
    <mergeCell ref="B2:K2"/>
    <mergeCell ref="I13:J13"/>
    <mergeCell ref="I18:J18"/>
    <mergeCell ref="I19:J19"/>
    <mergeCell ref="D13:G13"/>
    <mergeCell ref="D18:G18"/>
    <mergeCell ref="D19:G19"/>
    <mergeCell ref="B8:F8"/>
    <mergeCell ref="I10:J10"/>
    <mergeCell ref="I12:J12"/>
    <mergeCell ref="D12:G12"/>
    <mergeCell ref="B1:K1"/>
    <mergeCell ref="B3:K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KERTAS KERJA</vt:lpstr>
      <vt:lpstr>PENETAPAN 1</vt:lpstr>
      <vt:lpstr>PENETAPAN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fahirafarensia@gmail.com</dc:creator>
  <cp:lastModifiedBy>ASUS TUF</cp:lastModifiedBy>
  <cp:lastPrinted>2026-06-17T01:17:36Z</cp:lastPrinted>
  <dcterms:created xsi:type="dcterms:W3CDTF">2025-11-14T13:29:54Z</dcterms:created>
  <dcterms:modified xsi:type="dcterms:W3CDTF">2026-06-17T01:18:47Z</dcterms:modified>
</cp:coreProperties>
</file>